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2" sheetId="2" r:id="rId1"/>
  </sheets>
  <definedNames>
    <definedName name="_xlnm.Print_Titles" localSheetId="0">Sheet2!$3:$4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<sst xmlns="http://schemas.openxmlformats.org/spreadsheetml/2006/main" count="189" uniqueCount="88">
  <si>
    <t>2026年6月份高新区公益岗用工单位岗位及社保补贴发放明细表</t>
  </si>
  <si>
    <t>序号</t>
  </si>
  <si>
    <t>用工单位</t>
  </si>
  <si>
    <t>姓名</t>
  </si>
  <si>
    <t>性别</t>
  </si>
  <si>
    <t>人员类型</t>
  </si>
  <si>
    <t>工作岗位</t>
  </si>
  <si>
    <t>月补贴</t>
  </si>
  <si>
    <t>请假扣款</t>
  </si>
  <si>
    <t>应发岗位补贴</t>
  </si>
  <si>
    <t>缴扣6月个人保险</t>
  </si>
  <si>
    <t>实发补贴</t>
  </si>
  <si>
    <t>单位岗位补贴总计</t>
  </si>
  <si>
    <t>6月单位保险</t>
  </si>
  <si>
    <t>单位社保
补贴总计</t>
  </si>
  <si>
    <t>岗位和社保补贴总计</t>
  </si>
  <si>
    <t>备注</t>
  </si>
  <si>
    <t>养老</t>
  </si>
  <si>
    <t>医疗</t>
  </si>
  <si>
    <t>大病</t>
  </si>
  <si>
    <t>失业</t>
  </si>
  <si>
    <t>合计</t>
  </si>
  <si>
    <t>工伤</t>
  </si>
  <si>
    <t>绩效管理中心</t>
  </si>
  <si>
    <t>张天添</t>
  </si>
  <si>
    <t>女</t>
  </si>
  <si>
    <t>就业困难高校毕业生</t>
  </si>
  <si>
    <t>基层服务</t>
  </si>
  <si>
    <t>6.1-6.18请假14天，7月1日离岗</t>
  </si>
  <si>
    <t>产业经济部</t>
  </si>
  <si>
    <t>郭秀英</t>
  </si>
  <si>
    <t>大龄失业人员</t>
  </si>
  <si>
    <t>行政审批服务局</t>
  </si>
  <si>
    <t>胡杰</t>
  </si>
  <si>
    <t>男</t>
  </si>
  <si>
    <t>党政办公室</t>
  </si>
  <si>
    <t>张睿</t>
  </si>
  <si>
    <t>发展和统计部</t>
  </si>
  <si>
    <t>王旭</t>
  </si>
  <si>
    <t>杨家庄乡政府</t>
  </si>
  <si>
    <t>张俊丽</t>
  </si>
  <si>
    <t>后勤服务</t>
  </si>
  <si>
    <t>阳泉市第十中学校</t>
  </si>
  <si>
    <t>赵娜娜</t>
  </si>
  <si>
    <t>综合行政执法队</t>
  </si>
  <si>
    <t>牛洁华</t>
  </si>
  <si>
    <t>新闻宣传中心</t>
  </si>
  <si>
    <t>康晓薇</t>
  </si>
  <si>
    <t>文化科技服务</t>
  </si>
  <si>
    <t>阳泉高新技术产业开发区教育服务中心</t>
  </si>
  <si>
    <t>杜若曦</t>
  </si>
  <si>
    <t>王彩英</t>
  </si>
  <si>
    <t>大连街服务中心</t>
  </si>
  <si>
    <t>史志丽</t>
  </si>
  <si>
    <t>李旭梅6.18和6.22请假2天</t>
  </si>
  <si>
    <t>李旭梅</t>
  </si>
  <si>
    <t>综合保障服务中心</t>
  </si>
  <si>
    <t>赵俊红</t>
  </si>
  <si>
    <t>城镇零就业家庭</t>
  </si>
  <si>
    <t>董彩虹6.22-6.24请病假3天</t>
  </si>
  <si>
    <t>史彩红</t>
  </si>
  <si>
    <t>长期失业人员</t>
  </si>
  <si>
    <t>董彩虹</t>
  </si>
  <si>
    <t>开发区实验小学</t>
  </si>
  <si>
    <t>吴燕平</t>
  </si>
  <si>
    <t>梁秀华</t>
  </si>
  <si>
    <t>尹存英</t>
  </si>
  <si>
    <t>社会保险中心</t>
  </si>
  <si>
    <t>王梦茹</t>
  </si>
  <si>
    <t>岳文华</t>
  </si>
  <si>
    <t>梁瑞霞</t>
  </si>
  <si>
    <t>高新技术产业园区
管理服务中心</t>
  </si>
  <si>
    <t>石戈</t>
  </si>
  <si>
    <t>残疾高校毕业生</t>
  </si>
  <si>
    <t>王瑞霞</t>
  </si>
  <si>
    <t>翟振汝</t>
  </si>
  <si>
    <t>五渡园区服务中心</t>
  </si>
  <si>
    <t>穆娜</t>
  </si>
  <si>
    <t>黄秀静</t>
  </si>
  <si>
    <t>韩新明</t>
  </si>
  <si>
    <t>马红梅</t>
  </si>
  <si>
    <t>李楠</t>
  </si>
  <si>
    <t>组织与人力资源部</t>
  </si>
  <si>
    <t>苏新璐</t>
  </si>
  <si>
    <t>毕桓榕</t>
  </si>
  <si>
    <t>李竹青</t>
  </si>
  <si>
    <t>邢瑜</t>
  </si>
  <si>
    <t>王海红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</si>
</sst>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48"/>
      <name val="宋体"/>
      <charset val="134"/>
    </font>
    <font>
      <b/>
      <sz val="18"/>
      <name val="宋体"/>
      <charset val="134"/>
    </font>
    <font>
      <b/>
      <sz val="16"/>
      <name val="宋体"/>
      <charset val="134"/>
    </font>
    <font>
      <b/>
      <sz val="16"/>
      <name val="宋体"/>
      <charset val="134"/>
      <scheme val="minor"/>
    </font>
    <font>
      <sz val="18"/>
      <name val="宋体"/>
      <charset val="134"/>
    </font>
    <font>
      <sz val="20"/>
      <name val="宋体"/>
      <charset val="134"/>
    </font>
    <font>
      <sz val="20"/>
      <color theme="1"/>
      <name val="宋体"/>
      <charset val="134"/>
      <scheme val="minor"/>
    </font>
    <font>
      <b/>
      <sz val="20"/>
      <name val="宋体"/>
      <charset val="134"/>
    </font>
    <font>
      <sz val="20"/>
      <color theme="1"/>
      <name val="宋体"/>
      <charset val="134"/>
    </font>
    <font>
      <b/>
      <sz val="20"/>
      <color theme="1"/>
      <name val="宋体"/>
      <charset val="134"/>
    </font>
    <font>
      <sz val="2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auto="1"/>
      </bottom>
      <diagonal/>
    </border>
    <border>
      <left/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0"/>
      </top>
      <bottom/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0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/>
      <right style="thin">
        <color indexed="0"/>
      </right>
      <top/>
      <bottom/>
      <diagonal/>
    </border>
    <border>
      <left/>
      <right style="thin">
        <color indexed="0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3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7" applyNumberFormat="0" applyFill="0" applyAlignment="0" applyProtection="0">
      <alignment vertical="center"/>
    </xf>
    <xf numFmtId="0" fontId="19" fillId="0" borderId="37" applyNumberFormat="0" applyFill="0" applyAlignment="0" applyProtection="0">
      <alignment vertical="center"/>
    </xf>
    <xf numFmtId="0" fontId="20" fillId="0" borderId="3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39" applyNumberFormat="0" applyAlignment="0" applyProtection="0">
      <alignment vertical="center"/>
    </xf>
    <xf numFmtId="0" fontId="22" fillId="4" borderId="40" applyNumberFormat="0" applyAlignment="0" applyProtection="0">
      <alignment vertical="center"/>
    </xf>
    <xf numFmtId="0" fontId="23" fillId="4" borderId="39" applyNumberFormat="0" applyAlignment="0" applyProtection="0">
      <alignment vertical="center"/>
    </xf>
    <xf numFmtId="0" fontId="24" fillId="5" borderId="41" applyNumberFormat="0" applyAlignment="0" applyProtection="0">
      <alignment vertical="center"/>
    </xf>
    <xf numFmtId="0" fontId="25" fillId="0" borderId="42" applyNumberFormat="0" applyFill="0" applyAlignment="0" applyProtection="0">
      <alignment vertical="center"/>
    </xf>
    <xf numFmtId="0" fontId="26" fillId="0" borderId="43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9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>
      <alignment horizontal="center" vertical="center"/>
    </xf>
    <xf numFmtId="0" fontId="7" fillId="0" borderId="14" xfId="0" applyNumberFormat="1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9" fillId="0" borderId="14" xfId="0" applyNumberFormat="1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 wrapText="1"/>
    </xf>
    <xf numFmtId="49" fontId="7" fillId="0" borderId="16" xfId="0" applyNumberFormat="1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11" fillId="0" borderId="20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 wrapText="1"/>
    </xf>
    <xf numFmtId="49" fontId="7" fillId="0" borderId="22" xfId="0" applyNumberFormat="1" applyFont="1" applyFill="1" applyBorder="1" applyAlignment="1">
      <alignment horizontal="center" vertical="center"/>
    </xf>
    <xf numFmtId="49" fontId="7" fillId="0" borderId="14" xfId="0" applyNumberFormat="1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/>
    </xf>
    <xf numFmtId="49" fontId="7" fillId="0" borderId="24" xfId="0" applyNumberFormat="1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49" fontId="7" fillId="0" borderId="26" xfId="0" applyNumberFormat="1" applyFont="1" applyFill="1" applyBorder="1" applyAlignment="1">
      <alignment horizontal="center" vertical="center"/>
    </xf>
    <xf numFmtId="0" fontId="11" fillId="0" borderId="27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49" fontId="7" fillId="0" borderId="13" xfId="0" applyNumberFormat="1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8" xfId="0" applyNumberFormat="1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49" fontId="7" fillId="0" borderId="28" xfId="0" applyNumberFormat="1" applyFont="1" applyFill="1" applyBorder="1" applyAlignment="1">
      <alignment horizontal="center" vertical="center"/>
    </xf>
    <xf numFmtId="0" fontId="7" fillId="0" borderId="19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>
      <alignment horizontal="center" vertical="center" wrapText="1"/>
    </xf>
    <xf numFmtId="0" fontId="9" fillId="0" borderId="8" xfId="0" applyNumberFormat="1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11" fillId="0" borderId="29" xfId="0" applyFont="1" applyFill="1" applyBorder="1" applyAlignment="1">
      <alignment horizontal="center" vertical="center"/>
    </xf>
    <xf numFmtId="0" fontId="11" fillId="0" borderId="23" xfId="0" applyFont="1" applyFill="1" applyBorder="1" applyAlignment="1">
      <alignment horizontal="center" vertical="center"/>
    </xf>
    <xf numFmtId="0" fontId="7" fillId="0" borderId="30" xfId="0" applyFont="1" applyFill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center" vertical="center"/>
    </xf>
    <xf numFmtId="0" fontId="7" fillId="0" borderId="32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/>
    </xf>
    <xf numFmtId="0" fontId="7" fillId="0" borderId="3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49" fontId="7" fillId="0" borderId="9" xfId="0" applyNumberFormat="1" applyFont="1" applyFill="1" applyBorder="1" applyAlignment="1">
      <alignment horizontal="center" vertical="center"/>
    </xf>
    <xf numFmtId="0" fontId="7" fillId="0" borderId="9" xfId="0" applyNumberFormat="1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34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7" fillId="0" borderId="35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45"/>
  <sheetViews>
    <sheetView tabSelected="1" zoomScale="40" zoomScaleNormal="40" topLeftCell="B1" workbookViewId="0">
      <selection activeCell="X6" sqref="X6"/>
    </sheetView>
  </sheetViews>
  <sheetFormatPr defaultColWidth="9" defaultRowHeight="14.25"/>
  <cols>
    <col min="1" max="1" width="9.79166666666667" style="1" customWidth="1"/>
    <col min="2" max="2" width="33.75" style="1" customWidth="1"/>
    <col min="3" max="3" width="13.75" style="1" customWidth="1"/>
    <col min="4" max="4" width="10" style="1" customWidth="1"/>
    <col min="5" max="5" width="31.6666666666667" style="1" customWidth="1"/>
    <col min="6" max="6" width="17.875" style="1" customWidth="1"/>
    <col min="7" max="7" width="16.2416666666667" style="1" customWidth="1"/>
    <col min="8" max="8" width="16.875" style="1" customWidth="1"/>
    <col min="9" max="9" width="22.7083333333333" style="1" customWidth="1"/>
    <col min="10" max="10" width="16.25" style="1" customWidth="1"/>
    <col min="11" max="11" width="16.5583333333333" style="1" customWidth="1"/>
    <col min="12" max="12" width="11.6666666666667" style="1" customWidth="1"/>
    <col min="13" max="13" width="15.2083333333333" style="1" customWidth="1"/>
    <col min="14" max="14" width="20.9333333333333" style="1" customWidth="1"/>
    <col min="15" max="15" width="19.9916666666667" style="1" customWidth="1"/>
    <col min="16" max="23" width="21.25" style="1" customWidth="1"/>
    <col min="24" max="24" width="23.125" style="1" customWidth="1"/>
    <col min="25" max="25" width="30.9333333333333" style="1" customWidth="1"/>
    <col min="26" max="16384" width="9" style="1"/>
  </cols>
  <sheetData>
    <row r="1" s="1" customFormat="1" ht="35" customHeight="1" spans="1: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="1" customFormat="1" ht="46" customHeight="1" spans="1: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="1" customFormat="1" ht="40" customHeight="1" spans="1:25">
      <c r="A3" s="3" t="s">
        <v>1</v>
      </c>
      <c r="B3" s="3" t="s">
        <v>2</v>
      </c>
      <c r="C3" s="3" t="s">
        <v>3</v>
      </c>
      <c r="D3" s="4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5" t="s">
        <v>10</v>
      </c>
      <c r="K3" s="5"/>
      <c r="L3" s="5"/>
      <c r="M3" s="5"/>
      <c r="N3" s="5"/>
      <c r="O3" s="3" t="s">
        <v>11</v>
      </c>
      <c r="P3" s="4" t="s">
        <v>12</v>
      </c>
      <c r="Q3" s="6" t="s">
        <v>13</v>
      </c>
      <c r="R3" s="6"/>
      <c r="S3" s="6"/>
      <c r="T3" s="6"/>
      <c r="U3" s="6"/>
      <c r="V3" s="7"/>
      <c r="W3" s="8" t="s">
        <v>14</v>
      </c>
      <c r="X3" s="4" t="s">
        <v>15</v>
      </c>
      <c r="Y3" s="9" t="s">
        <v>16</v>
      </c>
    </row>
    <row r="4" s="1" customFormat="1" ht="40" customHeight="1" spans="1:25">
      <c r="A4" s="10"/>
      <c r="B4" s="10"/>
      <c r="C4" s="10"/>
      <c r="D4" s="11"/>
      <c r="E4" s="10"/>
      <c r="F4" s="10"/>
      <c r="G4" s="10"/>
      <c r="H4" s="10"/>
      <c r="I4" s="10"/>
      <c r="J4" s="3" t="s">
        <v>17</v>
      </c>
      <c r="K4" s="3" t="s">
        <v>18</v>
      </c>
      <c r="L4" s="3" t="s">
        <v>19</v>
      </c>
      <c r="M4" s="3" t="s">
        <v>20</v>
      </c>
      <c r="N4" s="3" t="s">
        <v>21</v>
      </c>
      <c r="O4" s="10"/>
      <c r="P4" s="11"/>
      <c r="Q4" s="12" t="s">
        <v>17</v>
      </c>
      <c r="R4" s="13" t="s">
        <v>18</v>
      </c>
      <c r="S4" s="13" t="s">
        <v>19</v>
      </c>
      <c r="T4" s="13" t="s">
        <v>20</v>
      </c>
      <c r="U4" s="13" t="s">
        <v>22</v>
      </c>
      <c r="V4" s="13" t="s">
        <v>21</v>
      </c>
      <c r="W4" s="14"/>
      <c r="X4" s="11"/>
      <c r="Y4" s="15"/>
    </row>
    <row r="5" s="1" customFormat="1" ht="60" customHeight="1" spans="1:25">
      <c r="A5" s="16">
        <v>1</v>
      </c>
      <c r="B5" s="16" t="s">
        <v>23</v>
      </c>
      <c r="C5" s="17" t="s">
        <v>24</v>
      </c>
      <c r="D5" s="18" t="s">
        <v>25</v>
      </c>
      <c r="E5" s="17" t="s">
        <v>26</v>
      </c>
      <c r="F5" s="16" t="s">
        <v>27</v>
      </c>
      <c r="G5" s="19">
        <v>2150</v>
      </c>
      <c r="H5" s="20">
        <v>1433.33</v>
      </c>
      <c r="I5" s="21">
        <v>2150</v>
      </c>
      <c r="J5" s="20">
        <v>335.84</v>
      </c>
      <c r="K5" s="20">
        <v>83.96</v>
      </c>
      <c r="L5" s="20">
        <v>8</v>
      </c>
      <c r="M5" s="20">
        <v>12.59</v>
      </c>
      <c r="N5" s="20">
        <v>440.39</v>
      </c>
      <c r="O5" s="22">
        <f>G5-H5-N5</f>
        <v>276.28</v>
      </c>
      <c r="P5" s="22">
        <f>G5-H5</f>
        <v>716.67</v>
      </c>
      <c r="Q5" s="23">
        <v>671.68</v>
      </c>
      <c r="R5" s="23">
        <v>306.45</v>
      </c>
      <c r="S5" s="23">
        <v>8</v>
      </c>
      <c r="T5" s="23">
        <v>29.39</v>
      </c>
      <c r="U5" s="23">
        <v>9.66</v>
      </c>
      <c r="V5" s="24">
        <f t="shared" ref="V5:V13" si="0">SUM(Q5:U5)</f>
        <v>1025.18</v>
      </c>
      <c r="W5" s="25">
        <v>1025.18</v>
      </c>
      <c r="X5" s="26">
        <f>P5+W5</f>
        <v>1741.85</v>
      </c>
      <c r="Y5" s="27" t="s">
        <v>28</v>
      </c>
    </row>
    <row r="6" s="1" customFormat="1" ht="60" customHeight="1" spans="1:25">
      <c r="A6" s="16">
        <v>2</v>
      </c>
      <c r="B6" s="16" t="s">
        <v>29</v>
      </c>
      <c r="C6" s="17" t="s">
        <v>30</v>
      </c>
      <c r="D6" s="18" t="s">
        <v>25</v>
      </c>
      <c r="E6" s="17" t="s">
        <v>31</v>
      </c>
      <c r="F6" s="16" t="s">
        <v>27</v>
      </c>
      <c r="G6" s="19">
        <v>2150</v>
      </c>
      <c r="H6" s="20">
        <v>0</v>
      </c>
      <c r="I6" s="21">
        <v>2150</v>
      </c>
      <c r="J6" s="20">
        <v>335.84</v>
      </c>
      <c r="K6" s="20">
        <v>83.96</v>
      </c>
      <c r="L6" s="20">
        <v>8</v>
      </c>
      <c r="M6" s="20">
        <v>12.59</v>
      </c>
      <c r="N6" s="20">
        <v>440.39</v>
      </c>
      <c r="O6" s="22">
        <f t="shared" ref="O6:O39" si="1">G6-H6-N6</f>
        <v>1709.61</v>
      </c>
      <c r="P6" s="22">
        <f t="shared" ref="P6:P13" si="2">G6-H6</f>
        <v>2150</v>
      </c>
      <c r="Q6" s="23">
        <v>671.68</v>
      </c>
      <c r="R6" s="23">
        <v>306.45</v>
      </c>
      <c r="S6" s="23">
        <v>8</v>
      </c>
      <c r="T6" s="23">
        <v>29.39</v>
      </c>
      <c r="U6" s="23">
        <v>9.66</v>
      </c>
      <c r="V6" s="24">
        <f t="shared" si="0"/>
        <v>1025.18</v>
      </c>
      <c r="W6" s="25">
        <v>1025.18</v>
      </c>
      <c r="X6" s="26">
        <f t="shared" ref="X6:X14" si="3">P6+W6</f>
        <v>3175.18</v>
      </c>
      <c r="Y6" s="28"/>
    </row>
    <row r="7" s="1" customFormat="1" ht="60" customHeight="1" spans="1:25">
      <c r="A7" s="16">
        <v>3</v>
      </c>
      <c r="B7" s="16" t="s">
        <v>32</v>
      </c>
      <c r="C7" s="29" t="s">
        <v>33</v>
      </c>
      <c r="D7" s="29" t="s">
        <v>34</v>
      </c>
      <c r="E7" s="29" t="s">
        <v>26</v>
      </c>
      <c r="F7" s="16" t="s">
        <v>27</v>
      </c>
      <c r="G7" s="19">
        <v>2150</v>
      </c>
      <c r="H7" s="20">
        <v>0</v>
      </c>
      <c r="I7" s="21">
        <v>2150</v>
      </c>
      <c r="J7" s="20">
        <v>335.84</v>
      </c>
      <c r="K7" s="20">
        <v>83.96</v>
      </c>
      <c r="L7" s="20">
        <v>8</v>
      </c>
      <c r="M7" s="20">
        <v>12.59</v>
      </c>
      <c r="N7" s="20">
        <v>440.39</v>
      </c>
      <c r="O7" s="22">
        <f t="shared" si="1"/>
        <v>1709.61</v>
      </c>
      <c r="P7" s="22">
        <f t="shared" si="2"/>
        <v>2150</v>
      </c>
      <c r="Q7" s="23">
        <v>671.68</v>
      </c>
      <c r="R7" s="23">
        <v>306.45</v>
      </c>
      <c r="S7" s="23">
        <v>8</v>
      </c>
      <c r="T7" s="23">
        <v>29.39</v>
      </c>
      <c r="U7" s="23">
        <v>9.66</v>
      </c>
      <c r="V7" s="24">
        <f t="shared" si="0"/>
        <v>1025.18</v>
      </c>
      <c r="W7" s="25">
        <v>1025.18</v>
      </c>
      <c r="X7" s="26">
        <f t="shared" si="3"/>
        <v>3175.18</v>
      </c>
      <c r="Y7" s="28"/>
    </row>
    <row r="8" s="1" customFormat="1" ht="60" customHeight="1" spans="1:25">
      <c r="A8" s="16">
        <v>4</v>
      </c>
      <c r="B8" s="16" t="s">
        <v>35</v>
      </c>
      <c r="C8" s="29" t="s">
        <v>36</v>
      </c>
      <c r="D8" s="29" t="s">
        <v>25</v>
      </c>
      <c r="E8" s="29" t="s">
        <v>26</v>
      </c>
      <c r="F8" s="16" t="s">
        <v>27</v>
      </c>
      <c r="G8" s="19">
        <v>2150</v>
      </c>
      <c r="H8" s="20">
        <v>0</v>
      </c>
      <c r="I8" s="21">
        <v>2150</v>
      </c>
      <c r="J8" s="20">
        <v>335.84</v>
      </c>
      <c r="K8" s="20">
        <v>83.96</v>
      </c>
      <c r="L8" s="20">
        <v>8</v>
      </c>
      <c r="M8" s="20">
        <v>12.59</v>
      </c>
      <c r="N8" s="20">
        <v>440.39</v>
      </c>
      <c r="O8" s="22">
        <f t="shared" si="1"/>
        <v>1709.61</v>
      </c>
      <c r="P8" s="22">
        <f t="shared" si="2"/>
        <v>2150</v>
      </c>
      <c r="Q8" s="23">
        <v>671.68</v>
      </c>
      <c r="R8" s="23">
        <v>306.45</v>
      </c>
      <c r="S8" s="23">
        <v>8</v>
      </c>
      <c r="T8" s="23">
        <v>29.39</v>
      </c>
      <c r="U8" s="23">
        <v>9.66</v>
      </c>
      <c r="V8" s="24">
        <f t="shared" si="0"/>
        <v>1025.18</v>
      </c>
      <c r="W8" s="25">
        <v>1025.18</v>
      </c>
      <c r="X8" s="26">
        <f t="shared" si="3"/>
        <v>3175.18</v>
      </c>
      <c r="Y8" s="30"/>
    </row>
    <row r="9" s="1" customFormat="1" ht="60" customHeight="1" spans="1:25">
      <c r="A9" s="16">
        <v>6</v>
      </c>
      <c r="B9" s="16" t="s">
        <v>37</v>
      </c>
      <c r="C9" s="29" t="s">
        <v>38</v>
      </c>
      <c r="D9" s="29" t="s">
        <v>25</v>
      </c>
      <c r="E9" s="29" t="s">
        <v>26</v>
      </c>
      <c r="F9" s="16" t="s">
        <v>27</v>
      </c>
      <c r="G9" s="19">
        <v>2150</v>
      </c>
      <c r="H9" s="20">
        <v>0</v>
      </c>
      <c r="I9" s="21">
        <v>2150</v>
      </c>
      <c r="J9" s="20">
        <v>335.84</v>
      </c>
      <c r="K9" s="20">
        <v>83.96</v>
      </c>
      <c r="L9" s="20">
        <v>8</v>
      </c>
      <c r="M9" s="20">
        <v>12.59</v>
      </c>
      <c r="N9" s="20">
        <v>440.39</v>
      </c>
      <c r="O9" s="22">
        <f t="shared" si="1"/>
        <v>1709.61</v>
      </c>
      <c r="P9" s="22">
        <f t="shared" si="2"/>
        <v>2150</v>
      </c>
      <c r="Q9" s="23">
        <v>671.68</v>
      </c>
      <c r="R9" s="23">
        <v>306.45</v>
      </c>
      <c r="S9" s="23">
        <v>8</v>
      </c>
      <c r="T9" s="23">
        <v>29.39</v>
      </c>
      <c r="U9" s="23">
        <v>9.66</v>
      </c>
      <c r="V9" s="24">
        <f t="shared" si="0"/>
        <v>1025.18</v>
      </c>
      <c r="W9" s="25">
        <v>1025.18</v>
      </c>
      <c r="X9" s="26">
        <f t="shared" si="3"/>
        <v>3175.18</v>
      </c>
      <c r="Y9" s="28"/>
    </row>
    <row r="10" s="1" customFormat="1" ht="60" customHeight="1" spans="1:25">
      <c r="A10" s="16">
        <v>7</v>
      </c>
      <c r="B10" s="16" t="s">
        <v>39</v>
      </c>
      <c r="C10" s="17" t="s">
        <v>40</v>
      </c>
      <c r="D10" s="29" t="s">
        <v>25</v>
      </c>
      <c r="E10" s="17" t="s">
        <v>31</v>
      </c>
      <c r="F10" s="17" t="s">
        <v>41</v>
      </c>
      <c r="G10" s="19">
        <v>2150</v>
      </c>
      <c r="H10" s="20">
        <v>0</v>
      </c>
      <c r="I10" s="21">
        <v>2150</v>
      </c>
      <c r="J10" s="20">
        <v>335.84</v>
      </c>
      <c r="K10" s="20">
        <v>83.96</v>
      </c>
      <c r="L10" s="20">
        <v>8</v>
      </c>
      <c r="M10" s="20">
        <v>12.59</v>
      </c>
      <c r="N10" s="20">
        <v>440.39</v>
      </c>
      <c r="O10" s="22">
        <f t="shared" si="1"/>
        <v>1709.61</v>
      </c>
      <c r="P10" s="22">
        <f t="shared" si="2"/>
        <v>2150</v>
      </c>
      <c r="Q10" s="23">
        <v>671.68</v>
      </c>
      <c r="R10" s="23">
        <v>306.45</v>
      </c>
      <c r="S10" s="23">
        <v>8</v>
      </c>
      <c r="T10" s="23">
        <v>29.39</v>
      </c>
      <c r="U10" s="23">
        <v>9.66</v>
      </c>
      <c r="V10" s="24">
        <f t="shared" si="0"/>
        <v>1025.18</v>
      </c>
      <c r="W10" s="25">
        <v>1025.18</v>
      </c>
      <c r="X10" s="26">
        <f t="shared" si="3"/>
        <v>3175.18</v>
      </c>
      <c r="Y10" s="28"/>
    </row>
    <row r="11" s="1" customFormat="1" ht="60" customHeight="1" spans="1:25">
      <c r="A11" s="16">
        <v>8</v>
      </c>
      <c r="B11" s="20" t="s">
        <v>42</v>
      </c>
      <c r="C11" s="31" t="s">
        <v>43</v>
      </c>
      <c r="D11" s="29" t="s">
        <v>25</v>
      </c>
      <c r="E11" s="17" t="s">
        <v>31</v>
      </c>
      <c r="F11" s="17" t="s">
        <v>41</v>
      </c>
      <c r="G11" s="19">
        <v>2150</v>
      </c>
      <c r="H11" s="20">
        <v>0</v>
      </c>
      <c r="I11" s="21">
        <v>2150</v>
      </c>
      <c r="J11" s="20">
        <v>335.84</v>
      </c>
      <c r="K11" s="20">
        <v>83.96</v>
      </c>
      <c r="L11" s="20">
        <v>8</v>
      </c>
      <c r="M11" s="20">
        <v>12.59</v>
      </c>
      <c r="N11" s="20">
        <v>440.39</v>
      </c>
      <c r="O11" s="22">
        <f t="shared" si="1"/>
        <v>1709.61</v>
      </c>
      <c r="P11" s="22">
        <f t="shared" si="2"/>
        <v>2150</v>
      </c>
      <c r="Q11" s="23">
        <v>671.68</v>
      </c>
      <c r="R11" s="23">
        <v>306.45</v>
      </c>
      <c r="S11" s="23">
        <v>8</v>
      </c>
      <c r="T11" s="23">
        <v>29.39</v>
      </c>
      <c r="U11" s="23">
        <v>9.66</v>
      </c>
      <c r="V11" s="24">
        <f t="shared" si="0"/>
        <v>1025.18</v>
      </c>
      <c r="W11" s="25">
        <v>1025.18</v>
      </c>
      <c r="X11" s="26">
        <f t="shared" si="3"/>
        <v>3175.18</v>
      </c>
      <c r="Y11" s="28"/>
    </row>
    <row r="12" s="1" customFormat="1" ht="60" customHeight="1" spans="1:25">
      <c r="A12" s="16">
        <v>9</v>
      </c>
      <c r="B12" s="20" t="s">
        <v>44</v>
      </c>
      <c r="C12" s="31" t="s">
        <v>45</v>
      </c>
      <c r="D12" s="29" t="s">
        <v>25</v>
      </c>
      <c r="E12" s="17" t="s">
        <v>31</v>
      </c>
      <c r="F12" s="17" t="s">
        <v>41</v>
      </c>
      <c r="G12" s="19">
        <v>2150</v>
      </c>
      <c r="H12" s="20">
        <v>0</v>
      </c>
      <c r="I12" s="21">
        <v>2150</v>
      </c>
      <c r="J12" s="20">
        <v>335.84</v>
      </c>
      <c r="K12" s="20">
        <v>83.96</v>
      </c>
      <c r="L12" s="20">
        <v>8</v>
      </c>
      <c r="M12" s="20">
        <v>12.59</v>
      </c>
      <c r="N12" s="20">
        <v>440.39</v>
      </c>
      <c r="O12" s="22">
        <f t="shared" si="1"/>
        <v>1709.61</v>
      </c>
      <c r="P12" s="22">
        <f t="shared" si="2"/>
        <v>2150</v>
      </c>
      <c r="Q12" s="23">
        <v>671.68</v>
      </c>
      <c r="R12" s="23">
        <v>306.45</v>
      </c>
      <c r="S12" s="23">
        <v>8</v>
      </c>
      <c r="T12" s="23">
        <v>29.39</v>
      </c>
      <c r="U12" s="23">
        <v>9.66</v>
      </c>
      <c r="V12" s="24">
        <f t="shared" si="0"/>
        <v>1025.18</v>
      </c>
      <c r="W12" s="32">
        <v>1025.18</v>
      </c>
      <c r="X12" s="26">
        <f t="shared" si="3"/>
        <v>3175.18</v>
      </c>
      <c r="Y12" s="28"/>
    </row>
    <row r="13" s="1" customFormat="1" ht="60" customHeight="1" spans="1:25">
      <c r="A13" s="16">
        <v>10</v>
      </c>
      <c r="B13" s="20" t="s">
        <v>46</v>
      </c>
      <c r="C13" s="31" t="s">
        <v>47</v>
      </c>
      <c r="D13" s="29" t="s">
        <v>25</v>
      </c>
      <c r="E13" s="16" t="s">
        <v>26</v>
      </c>
      <c r="F13" s="31" t="s">
        <v>48</v>
      </c>
      <c r="G13" s="19">
        <v>2150</v>
      </c>
      <c r="H13" s="20">
        <v>0</v>
      </c>
      <c r="I13" s="21">
        <v>2150</v>
      </c>
      <c r="J13" s="20">
        <v>335.84</v>
      </c>
      <c r="K13" s="20">
        <v>83.96</v>
      </c>
      <c r="L13" s="20">
        <v>8</v>
      </c>
      <c r="M13" s="20">
        <v>12.59</v>
      </c>
      <c r="N13" s="20">
        <v>440.39</v>
      </c>
      <c r="O13" s="22">
        <f t="shared" si="1"/>
        <v>1709.61</v>
      </c>
      <c r="P13" s="22">
        <f t="shared" si="2"/>
        <v>2150</v>
      </c>
      <c r="Q13" s="23">
        <v>671.68</v>
      </c>
      <c r="R13" s="23">
        <v>306.45</v>
      </c>
      <c r="S13" s="23">
        <v>8</v>
      </c>
      <c r="T13" s="23">
        <v>29.39</v>
      </c>
      <c r="U13" s="23">
        <v>9.66</v>
      </c>
      <c r="V13" s="24">
        <f t="shared" si="0"/>
        <v>1025.18</v>
      </c>
      <c r="W13" s="32">
        <v>1025.18</v>
      </c>
      <c r="X13" s="26">
        <f t="shared" si="3"/>
        <v>3175.18</v>
      </c>
      <c r="Y13" s="33"/>
    </row>
    <row r="14" s="1" customFormat="1" ht="60" customHeight="1" spans="1:25">
      <c r="A14" s="20">
        <v>11</v>
      </c>
      <c r="B14" s="34" t="s">
        <v>49</v>
      </c>
      <c r="C14" s="18" t="s">
        <v>50</v>
      </c>
      <c r="D14" s="29" t="s">
        <v>25</v>
      </c>
      <c r="E14" s="16" t="s">
        <v>26</v>
      </c>
      <c r="F14" s="18" t="s">
        <v>27</v>
      </c>
      <c r="G14" s="19">
        <v>2150</v>
      </c>
      <c r="H14" s="16">
        <v>0</v>
      </c>
      <c r="I14" s="21">
        <v>2150</v>
      </c>
      <c r="J14" s="20">
        <v>335.84</v>
      </c>
      <c r="K14" s="20">
        <v>83.96</v>
      </c>
      <c r="L14" s="20">
        <v>8</v>
      </c>
      <c r="M14" s="20">
        <v>12.59</v>
      </c>
      <c r="N14" s="20">
        <v>440.39</v>
      </c>
      <c r="O14" s="22">
        <f t="shared" si="1"/>
        <v>1709.61</v>
      </c>
      <c r="P14" s="22">
        <f>SUM(G14:G15)-SUM(H14:H15)</f>
        <v>4300</v>
      </c>
      <c r="Q14" s="23">
        <v>671.68</v>
      </c>
      <c r="R14" s="23">
        <v>306.45</v>
      </c>
      <c r="S14" s="23">
        <v>8</v>
      </c>
      <c r="T14" s="23">
        <v>29.39</v>
      </c>
      <c r="U14" s="23">
        <v>9.66</v>
      </c>
      <c r="V14" s="24">
        <f t="shared" ref="V14:V20" si="4">SUM(Q14:U14)</f>
        <v>1025.18</v>
      </c>
      <c r="W14" s="35">
        <v>2050.37</v>
      </c>
      <c r="X14" s="22">
        <f t="shared" si="3"/>
        <v>6350.37</v>
      </c>
      <c r="Y14" s="36"/>
    </row>
    <row r="15" s="1" customFormat="1" ht="60" customHeight="1" spans="1:25">
      <c r="A15" s="37"/>
      <c r="B15" s="38"/>
      <c r="C15" s="31" t="s">
        <v>51</v>
      </c>
      <c r="D15" s="29" t="s">
        <v>25</v>
      </c>
      <c r="E15" s="17" t="s">
        <v>31</v>
      </c>
      <c r="F15" s="39" t="s">
        <v>41</v>
      </c>
      <c r="G15" s="19">
        <v>2150</v>
      </c>
      <c r="H15" s="20">
        <v>0</v>
      </c>
      <c r="I15" s="21">
        <v>2150</v>
      </c>
      <c r="J15" s="20">
        <v>335.84</v>
      </c>
      <c r="K15" s="20">
        <v>83.96</v>
      </c>
      <c r="L15" s="20">
        <v>8</v>
      </c>
      <c r="M15" s="20">
        <v>12.59</v>
      </c>
      <c r="N15" s="20">
        <v>440.39</v>
      </c>
      <c r="O15" s="22">
        <f t="shared" si="1"/>
        <v>1709.61</v>
      </c>
      <c r="P15" s="40"/>
      <c r="Q15" s="23">
        <v>671.68</v>
      </c>
      <c r="R15" s="23">
        <v>306.46</v>
      </c>
      <c r="S15" s="23">
        <v>8</v>
      </c>
      <c r="T15" s="23">
        <v>29.39</v>
      </c>
      <c r="U15" s="23">
        <v>9.66</v>
      </c>
      <c r="V15" s="24">
        <f t="shared" si="4"/>
        <v>1025.19</v>
      </c>
      <c r="W15" s="41"/>
      <c r="X15" s="42"/>
      <c r="Y15" s="43"/>
    </row>
    <row r="16" s="1" customFormat="1" ht="60" customHeight="1" spans="1:25">
      <c r="A16" s="20">
        <v>12</v>
      </c>
      <c r="B16" s="20" t="s">
        <v>52</v>
      </c>
      <c r="C16" s="18" t="s">
        <v>53</v>
      </c>
      <c r="D16" s="44" t="s">
        <v>25</v>
      </c>
      <c r="E16" s="45" t="s">
        <v>31</v>
      </c>
      <c r="F16" s="16" t="s">
        <v>27</v>
      </c>
      <c r="G16" s="19">
        <v>2150</v>
      </c>
      <c r="H16" s="20">
        <v>0</v>
      </c>
      <c r="I16" s="21">
        <v>2150</v>
      </c>
      <c r="J16" s="20">
        <v>335.84</v>
      </c>
      <c r="K16" s="20">
        <v>83.96</v>
      </c>
      <c r="L16" s="20">
        <v>8</v>
      </c>
      <c r="M16" s="20">
        <v>12.59</v>
      </c>
      <c r="N16" s="20">
        <v>440.39</v>
      </c>
      <c r="O16" s="22">
        <f t="shared" si="1"/>
        <v>1709.61</v>
      </c>
      <c r="P16" s="22">
        <f>SUM(G16:G17)-SUM(H16:H17)</f>
        <v>4095.24</v>
      </c>
      <c r="Q16" s="23">
        <v>671.68</v>
      </c>
      <c r="R16" s="23">
        <v>306.46</v>
      </c>
      <c r="S16" s="23">
        <v>8</v>
      </c>
      <c r="T16" s="23">
        <v>29.39</v>
      </c>
      <c r="U16" s="23">
        <v>9.66</v>
      </c>
      <c r="V16" s="24">
        <f t="shared" si="4"/>
        <v>1025.19</v>
      </c>
      <c r="W16" s="35">
        <v>2050.37</v>
      </c>
      <c r="X16" s="22">
        <f>P16+W16</f>
        <v>6145.61</v>
      </c>
      <c r="Y16" s="46" t="s">
        <v>54</v>
      </c>
    </row>
    <row r="17" s="1" customFormat="1" ht="60" customHeight="1" spans="1:25">
      <c r="A17" s="47"/>
      <c r="B17" s="47"/>
      <c r="C17" s="39" t="s">
        <v>55</v>
      </c>
      <c r="D17" s="48" t="s">
        <v>25</v>
      </c>
      <c r="E17" s="39" t="s">
        <v>31</v>
      </c>
      <c r="F17" s="20" t="s">
        <v>27</v>
      </c>
      <c r="G17" s="19">
        <v>2150</v>
      </c>
      <c r="H17" s="16">
        <v>204.76</v>
      </c>
      <c r="I17" s="21">
        <v>2150</v>
      </c>
      <c r="J17" s="20">
        <v>335.84</v>
      </c>
      <c r="K17" s="20">
        <v>83.96</v>
      </c>
      <c r="L17" s="20">
        <v>8</v>
      </c>
      <c r="M17" s="20">
        <v>12.59</v>
      </c>
      <c r="N17" s="20">
        <v>440.39</v>
      </c>
      <c r="O17" s="22">
        <f t="shared" si="1"/>
        <v>1504.85</v>
      </c>
      <c r="P17" s="40"/>
      <c r="Q17" s="23">
        <v>671.68</v>
      </c>
      <c r="R17" s="23">
        <v>306.45</v>
      </c>
      <c r="S17" s="23">
        <v>8</v>
      </c>
      <c r="T17" s="23">
        <v>29.39</v>
      </c>
      <c r="U17" s="23">
        <v>9.66</v>
      </c>
      <c r="V17" s="24">
        <f t="shared" si="4"/>
        <v>1025.18</v>
      </c>
      <c r="W17" s="41"/>
      <c r="X17" s="42"/>
      <c r="Y17" s="49"/>
    </row>
    <row r="18" s="1" customFormat="1" ht="60" customHeight="1" spans="1:25">
      <c r="A18" s="20">
        <v>13</v>
      </c>
      <c r="B18" s="20" t="s">
        <v>56</v>
      </c>
      <c r="C18" s="50" t="s">
        <v>57</v>
      </c>
      <c r="D18" s="31" t="s">
        <v>25</v>
      </c>
      <c r="E18" s="50" t="s">
        <v>58</v>
      </c>
      <c r="F18" s="16" t="s">
        <v>41</v>
      </c>
      <c r="G18" s="19">
        <v>2150</v>
      </c>
      <c r="H18" s="20">
        <v>0</v>
      </c>
      <c r="I18" s="21">
        <v>2150</v>
      </c>
      <c r="J18" s="20">
        <v>335.84</v>
      </c>
      <c r="K18" s="20">
        <v>83.96</v>
      </c>
      <c r="L18" s="20">
        <v>8</v>
      </c>
      <c r="M18" s="20">
        <v>12.59</v>
      </c>
      <c r="N18" s="20">
        <v>440.39</v>
      </c>
      <c r="O18" s="22">
        <f t="shared" si="1"/>
        <v>1709.61</v>
      </c>
      <c r="P18" s="22">
        <f>SUM(G18:G20)-SUM(H18:H20)</f>
        <v>6388.57</v>
      </c>
      <c r="Q18" s="23">
        <v>671.68</v>
      </c>
      <c r="R18" s="23">
        <v>306.46</v>
      </c>
      <c r="S18" s="23">
        <v>8</v>
      </c>
      <c r="T18" s="23">
        <v>29.39</v>
      </c>
      <c r="U18" s="23">
        <v>9.66</v>
      </c>
      <c r="V18" s="24">
        <f t="shared" si="4"/>
        <v>1025.19</v>
      </c>
      <c r="W18" s="24">
        <v>3075.55</v>
      </c>
      <c r="X18" s="26">
        <f>P18+W18</f>
        <v>9464.12</v>
      </c>
      <c r="Y18" s="51" t="s">
        <v>59</v>
      </c>
    </row>
    <row r="19" s="1" customFormat="1" ht="60" customHeight="1" spans="1:25">
      <c r="A19" s="47"/>
      <c r="B19" s="47"/>
      <c r="C19" s="29" t="s">
        <v>60</v>
      </c>
      <c r="D19" s="44" t="s">
        <v>25</v>
      </c>
      <c r="E19" s="29" t="s">
        <v>61</v>
      </c>
      <c r="F19" s="16" t="s">
        <v>41</v>
      </c>
      <c r="G19" s="19">
        <v>2150</v>
      </c>
      <c r="H19" s="20">
        <v>0</v>
      </c>
      <c r="I19" s="21">
        <v>2150</v>
      </c>
      <c r="J19" s="20">
        <v>335.84</v>
      </c>
      <c r="K19" s="20">
        <v>83.96</v>
      </c>
      <c r="L19" s="20">
        <v>8</v>
      </c>
      <c r="M19" s="20">
        <v>12.59</v>
      </c>
      <c r="N19" s="20">
        <v>440.39</v>
      </c>
      <c r="O19" s="22">
        <f t="shared" si="1"/>
        <v>1709.61</v>
      </c>
      <c r="P19" s="40"/>
      <c r="Q19" s="23">
        <v>671.68</v>
      </c>
      <c r="R19" s="23">
        <v>306.45</v>
      </c>
      <c r="S19" s="23">
        <v>8</v>
      </c>
      <c r="T19" s="23">
        <v>29.39</v>
      </c>
      <c r="U19" s="23">
        <v>9.66</v>
      </c>
      <c r="V19" s="24">
        <f t="shared" si="4"/>
        <v>1025.18</v>
      </c>
      <c r="W19" s="52"/>
      <c r="X19" s="53"/>
      <c r="Y19" s="54"/>
    </row>
    <row r="20" s="1" customFormat="1" ht="60" customHeight="1" spans="1:25">
      <c r="A20" s="37"/>
      <c r="B20" s="37"/>
      <c r="C20" s="50" t="s">
        <v>62</v>
      </c>
      <c r="D20" s="55" t="s">
        <v>25</v>
      </c>
      <c r="E20" s="50" t="s">
        <v>26</v>
      </c>
      <c r="F20" s="16" t="s">
        <v>41</v>
      </c>
      <c r="G20" s="19">
        <v>2150</v>
      </c>
      <c r="H20" s="16">
        <v>61.43</v>
      </c>
      <c r="I20" s="21">
        <v>2150</v>
      </c>
      <c r="J20" s="20">
        <v>335.84</v>
      </c>
      <c r="K20" s="20">
        <v>83.96</v>
      </c>
      <c r="L20" s="20">
        <v>8</v>
      </c>
      <c r="M20" s="20">
        <v>12.59</v>
      </c>
      <c r="N20" s="20">
        <v>440.39</v>
      </c>
      <c r="O20" s="22">
        <f t="shared" si="1"/>
        <v>1648.18</v>
      </c>
      <c r="P20" s="42"/>
      <c r="Q20" s="23">
        <v>671.68</v>
      </c>
      <c r="R20" s="23">
        <v>306.45</v>
      </c>
      <c r="S20" s="23">
        <v>8</v>
      </c>
      <c r="T20" s="23">
        <v>29.39</v>
      </c>
      <c r="U20" s="23">
        <v>9.66</v>
      </c>
      <c r="V20" s="24">
        <f t="shared" si="4"/>
        <v>1025.18</v>
      </c>
      <c r="W20" s="56"/>
      <c r="X20" s="57"/>
      <c r="Y20" s="58"/>
    </row>
    <row r="21" s="1" customFormat="1" ht="60" customHeight="1" spans="1:25">
      <c r="A21" s="20">
        <v>14</v>
      </c>
      <c r="B21" s="20" t="s">
        <v>63</v>
      </c>
      <c r="C21" s="18" t="s">
        <v>64</v>
      </c>
      <c r="D21" s="29" t="s">
        <v>25</v>
      </c>
      <c r="E21" s="59" t="s">
        <v>58</v>
      </c>
      <c r="F21" s="39" t="s">
        <v>41</v>
      </c>
      <c r="G21" s="19">
        <v>2150</v>
      </c>
      <c r="H21" s="20">
        <v>0</v>
      </c>
      <c r="I21" s="21">
        <v>2150</v>
      </c>
      <c r="J21" s="20">
        <v>335.84</v>
      </c>
      <c r="K21" s="20">
        <v>83.96</v>
      </c>
      <c r="L21" s="20">
        <v>8</v>
      </c>
      <c r="M21" s="20">
        <v>12.59</v>
      </c>
      <c r="N21" s="20">
        <v>440.39</v>
      </c>
      <c r="O21" s="22">
        <f t="shared" si="1"/>
        <v>1709.61</v>
      </c>
      <c r="P21" s="22">
        <v>6450</v>
      </c>
      <c r="Q21" s="60">
        <v>671.68</v>
      </c>
      <c r="R21" s="60">
        <v>306.45</v>
      </c>
      <c r="S21" s="60">
        <v>8</v>
      </c>
      <c r="T21" s="60">
        <v>29.39</v>
      </c>
      <c r="U21" s="60">
        <v>9.66</v>
      </c>
      <c r="V21" s="32">
        <f t="shared" ref="V21:V39" si="5">SUM(Q21:U21)</f>
        <v>1025.18</v>
      </c>
      <c r="W21" s="32">
        <v>3075.54</v>
      </c>
      <c r="X21" s="26">
        <f>P21+W21</f>
        <v>9525.54</v>
      </c>
      <c r="Y21" s="61"/>
    </row>
    <row r="22" s="1" customFormat="1" ht="60" customHeight="1" spans="1:25">
      <c r="A22" s="47"/>
      <c r="B22" s="47"/>
      <c r="C22" s="62" t="s">
        <v>65</v>
      </c>
      <c r="D22" s="44" t="s">
        <v>25</v>
      </c>
      <c r="E22" s="59" t="s">
        <v>31</v>
      </c>
      <c r="F22" s="63" t="s">
        <v>41</v>
      </c>
      <c r="G22" s="19">
        <v>2150</v>
      </c>
      <c r="H22" s="20">
        <v>0</v>
      </c>
      <c r="I22" s="21">
        <v>2150</v>
      </c>
      <c r="J22" s="20">
        <v>335.84</v>
      </c>
      <c r="K22" s="20">
        <v>83.96</v>
      </c>
      <c r="L22" s="20">
        <v>8</v>
      </c>
      <c r="M22" s="20">
        <v>12.59</v>
      </c>
      <c r="N22" s="20">
        <v>440.39</v>
      </c>
      <c r="O22" s="22">
        <f t="shared" si="1"/>
        <v>1709.61</v>
      </c>
      <c r="P22" s="40"/>
      <c r="Q22" s="60">
        <v>671.68</v>
      </c>
      <c r="R22" s="60">
        <v>306.45</v>
      </c>
      <c r="S22" s="60">
        <v>8</v>
      </c>
      <c r="T22" s="60">
        <v>29.39</v>
      </c>
      <c r="U22" s="60">
        <v>9.66</v>
      </c>
      <c r="V22" s="32">
        <f t="shared" si="5"/>
        <v>1025.18</v>
      </c>
      <c r="W22" s="32"/>
      <c r="X22" s="53"/>
      <c r="Y22" s="64"/>
    </row>
    <row r="23" s="1" customFormat="1" ht="60" customHeight="1" spans="1:25">
      <c r="A23" s="37"/>
      <c r="B23" s="37"/>
      <c r="C23" s="55" t="s">
        <v>66</v>
      </c>
      <c r="D23" s="55" t="s">
        <v>25</v>
      </c>
      <c r="E23" s="18" t="s">
        <v>31</v>
      </c>
      <c r="F23" s="65" t="s">
        <v>41</v>
      </c>
      <c r="G23" s="66">
        <v>2150</v>
      </c>
      <c r="H23" s="16">
        <v>0</v>
      </c>
      <c r="I23" s="21">
        <v>2150</v>
      </c>
      <c r="J23" s="16">
        <v>335.84</v>
      </c>
      <c r="K23" s="16">
        <v>83.96</v>
      </c>
      <c r="L23" s="16">
        <v>8</v>
      </c>
      <c r="M23" s="16">
        <v>12.59</v>
      </c>
      <c r="N23" s="16">
        <v>440.39</v>
      </c>
      <c r="O23" s="22">
        <f t="shared" si="1"/>
        <v>1709.61</v>
      </c>
      <c r="P23" s="42"/>
      <c r="Q23" s="67">
        <v>671.68</v>
      </c>
      <c r="R23" s="67">
        <v>306.45</v>
      </c>
      <c r="S23" s="67">
        <v>8</v>
      </c>
      <c r="T23" s="67">
        <v>29.39</v>
      </c>
      <c r="U23" s="67">
        <v>9.66</v>
      </c>
      <c r="V23" s="68">
        <f t="shared" si="5"/>
        <v>1025.18</v>
      </c>
      <c r="W23" s="32"/>
      <c r="X23" s="57"/>
      <c r="Y23" s="69"/>
    </row>
    <row r="24" s="1" customFormat="1" ht="60" customHeight="1" spans="1:25">
      <c r="A24" s="20">
        <v>15</v>
      </c>
      <c r="B24" s="47" t="s">
        <v>67</v>
      </c>
      <c r="C24" s="70" t="s">
        <v>68</v>
      </c>
      <c r="D24" s="71" t="s">
        <v>25</v>
      </c>
      <c r="E24" s="70" t="s">
        <v>26</v>
      </c>
      <c r="F24" s="37" t="s">
        <v>27</v>
      </c>
      <c r="G24" s="72">
        <v>2150</v>
      </c>
      <c r="H24" s="47">
        <v>0</v>
      </c>
      <c r="I24" s="21">
        <v>2150</v>
      </c>
      <c r="J24" s="47">
        <v>335.84</v>
      </c>
      <c r="K24" s="47">
        <v>83.96</v>
      </c>
      <c r="L24" s="47">
        <v>8</v>
      </c>
      <c r="M24" s="47">
        <v>12.59</v>
      </c>
      <c r="N24" s="47">
        <v>440.39</v>
      </c>
      <c r="O24" s="22">
        <f t="shared" si="1"/>
        <v>1709.61</v>
      </c>
      <c r="P24" s="40">
        <v>6450</v>
      </c>
      <c r="Q24" s="60">
        <v>671.68</v>
      </c>
      <c r="R24" s="60">
        <v>306.46</v>
      </c>
      <c r="S24" s="60">
        <v>8</v>
      </c>
      <c r="T24" s="60">
        <v>29.39</v>
      </c>
      <c r="U24" s="60">
        <v>9.66</v>
      </c>
      <c r="V24" s="32">
        <f t="shared" si="5"/>
        <v>1025.19</v>
      </c>
      <c r="W24" s="32">
        <v>3075.55</v>
      </c>
      <c r="X24" s="26">
        <f>P24+W24</f>
        <v>9525.55</v>
      </c>
      <c r="Y24" s="61"/>
    </row>
    <row r="25" s="1" customFormat="1" ht="60" customHeight="1" spans="1:25">
      <c r="A25" s="47"/>
      <c r="B25" s="47"/>
      <c r="C25" s="17" t="s">
        <v>69</v>
      </c>
      <c r="D25" s="17" t="s">
        <v>25</v>
      </c>
      <c r="E25" s="17" t="s">
        <v>26</v>
      </c>
      <c r="F25" s="16" t="s">
        <v>27</v>
      </c>
      <c r="G25" s="19">
        <v>2150</v>
      </c>
      <c r="H25" s="20">
        <v>0</v>
      </c>
      <c r="I25" s="21">
        <v>2150</v>
      </c>
      <c r="J25" s="20">
        <v>335.84</v>
      </c>
      <c r="K25" s="20">
        <v>83.96</v>
      </c>
      <c r="L25" s="20">
        <v>8</v>
      </c>
      <c r="M25" s="20">
        <v>12.59</v>
      </c>
      <c r="N25" s="20">
        <v>440.39</v>
      </c>
      <c r="O25" s="22">
        <f t="shared" si="1"/>
        <v>1709.61</v>
      </c>
      <c r="P25" s="40"/>
      <c r="Q25" s="60">
        <v>671.68</v>
      </c>
      <c r="R25" s="60">
        <v>306.45</v>
      </c>
      <c r="S25" s="60">
        <v>8</v>
      </c>
      <c r="T25" s="60">
        <v>29.39</v>
      </c>
      <c r="U25" s="60">
        <v>9.66</v>
      </c>
      <c r="V25" s="32">
        <f t="shared" si="5"/>
        <v>1025.18</v>
      </c>
      <c r="W25" s="32"/>
      <c r="X25" s="53"/>
      <c r="Y25" s="64"/>
    </row>
    <row r="26" s="1" customFormat="1" ht="60" customHeight="1" spans="1:25">
      <c r="A26" s="37"/>
      <c r="B26" s="47"/>
      <c r="C26" s="39" t="s">
        <v>70</v>
      </c>
      <c r="D26" s="39" t="s">
        <v>25</v>
      </c>
      <c r="E26" s="39" t="s">
        <v>31</v>
      </c>
      <c r="F26" s="20" t="s">
        <v>27</v>
      </c>
      <c r="G26" s="19">
        <v>2150</v>
      </c>
      <c r="H26" s="20">
        <v>0</v>
      </c>
      <c r="I26" s="21">
        <v>2150</v>
      </c>
      <c r="J26" s="20">
        <v>335.84</v>
      </c>
      <c r="K26" s="20">
        <v>83.96</v>
      </c>
      <c r="L26" s="20">
        <v>8</v>
      </c>
      <c r="M26" s="20">
        <v>12.59</v>
      </c>
      <c r="N26" s="20">
        <v>440.39</v>
      </c>
      <c r="O26" s="22">
        <f t="shared" si="1"/>
        <v>1709.61</v>
      </c>
      <c r="P26" s="40"/>
      <c r="Q26" s="23">
        <v>671.68</v>
      </c>
      <c r="R26" s="23">
        <v>306.45</v>
      </c>
      <c r="S26" s="23">
        <v>8</v>
      </c>
      <c r="T26" s="23">
        <v>29.39</v>
      </c>
      <c r="U26" s="23">
        <v>9.66</v>
      </c>
      <c r="V26" s="24">
        <f t="shared" si="5"/>
        <v>1025.18</v>
      </c>
      <c r="W26" s="24"/>
      <c r="X26" s="57"/>
      <c r="Y26" s="69"/>
    </row>
    <row r="27" s="1" customFormat="1" ht="60" customHeight="1" spans="1:25">
      <c r="A27" s="20">
        <v>16</v>
      </c>
      <c r="B27" s="73" t="s">
        <v>71</v>
      </c>
      <c r="C27" s="18" t="s">
        <v>72</v>
      </c>
      <c r="D27" s="17" t="s">
        <v>25</v>
      </c>
      <c r="E27" s="16" t="s">
        <v>73</v>
      </c>
      <c r="F27" s="18" t="s">
        <v>27</v>
      </c>
      <c r="G27" s="66">
        <v>2150</v>
      </c>
      <c r="H27" s="16">
        <v>0</v>
      </c>
      <c r="I27" s="21">
        <v>2150</v>
      </c>
      <c r="J27" s="20">
        <v>335.84</v>
      </c>
      <c r="K27" s="20">
        <v>83.96</v>
      </c>
      <c r="L27" s="20">
        <v>8</v>
      </c>
      <c r="M27" s="20">
        <v>12.59</v>
      </c>
      <c r="N27" s="20">
        <v>440.39</v>
      </c>
      <c r="O27" s="22">
        <f t="shared" si="1"/>
        <v>1709.61</v>
      </c>
      <c r="P27" s="22">
        <v>6450</v>
      </c>
      <c r="Q27" s="60">
        <v>671.68</v>
      </c>
      <c r="R27" s="60">
        <v>306.45</v>
      </c>
      <c r="S27" s="60">
        <v>8</v>
      </c>
      <c r="T27" s="60">
        <v>29.39</v>
      </c>
      <c r="U27" s="60">
        <v>9.66</v>
      </c>
      <c r="V27" s="32">
        <f t="shared" si="5"/>
        <v>1025.18</v>
      </c>
      <c r="W27" s="35">
        <v>3075.54</v>
      </c>
      <c r="X27" s="26">
        <f>P27+W27</f>
        <v>9525.54</v>
      </c>
      <c r="Y27" s="61"/>
    </row>
    <row r="28" s="1" customFormat="1" ht="60" customHeight="1" spans="1:25">
      <c r="A28" s="47"/>
      <c r="B28" s="73"/>
      <c r="C28" s="18" t="s">
        <v>74</v>
      </c>
      <c r="D28" s="17" t="s">
        <v>25</v>
      </c>
      <c r="E28" s="16" t="s">
        <v>58</v>
      </c>
      <c r="F28" s="50" t="s">
        <v>41</v>
      </c>
      <c r="G28" s="66">
        <v>2150</v>
      </c>
      <c r="H28" s="16">
        <v>0</v>
      </c>
      <c r="I28" s="21">
        <v>2150</v>
      </c>
      <c r="J28" s="20">
        <v>335.84</v>
      </c>
      <c r="K28" s="20">
        <v>83.96</v>
      </c>
      <c r="L28" s="20">
        <v>8</v>
      </c>
      <c r="M28" s="20">
        <v>12.59</v>
      </c>
      <c r="N28" s="20">
        <v>440.39</v>
      </c>
      <c r="O28" s="22">
        <f t="shared" si="1"/>
        <v>1709.61</v>
      </c>
      <c r="P28" s="40"/>
      <c r="Q28" s="60">
        <v>671.68</v>
      </c>
      <c r="R28" s="60">
        <v>306.45</v>
      </c>
      <c r="S28" s="60">
        <v>8</v>
      </c>
      <c r="T28" s="60">
        <v>29.39</v>
      </c>
      <c r="U28" s="60">
        <v>9.66</v>
      </c>
      <c r="V28" s="32">
        <f t="shared" si="5"/>
        <v>1025.18</v>
      </c>
      <c r="W28" s="41"/>
      <c r="X28" s="53"/>
      <c r="Y28" s="64"/>
    </row>
    <row r="29" s="1" customFormat="1" ht="60" customHeight="1" spans="1:25">
      <c r="A29" s="37"/>
      <c r="B29" s="73"/>
      <c r="C29" s="18" t="s">
        <v>75</v>
      </c>
      <c r="D29" s="50" t="s">
        <v>34</v>
      </c>
      <c r="E29" s="16" t="s">
        <v>31</v>
      </c>
      <c r="F29" s="50" t="s">
        <v>41</v>
      </c>
      <c r="G29" s="66">
        <v>2150</v>
      </c>
      <c r="H29" s="16">
        <v>0</v>
      </c>
      <c r="I29" s="74">
        <v>2150</v>
      </c>
      <c r="J29" s="16">
        <v>335.84</v>
      </c>
      <c r="K29" s="16">
        <v>83.96</v>
      </c>
      <c r="L29" s="16">
        <v>8</v>
      </c>
      <c r="M29" s="16">
        <v>12.59</v>
      </c>
      <c r="N29" s="16">
        <v>440.39</v>
      </c>
      <c r="O29" s="75">
        <f t="shared" si="1"/>
        <v>1709.61</v>
      </c>
      <c r="P29" s="42"/>
      <c r="Q29" s="60">
        <v>671.68</v>
      </c>
      <c r="R29" s="60">
        <v>306.45</v>
      </c>
      <c r="S29" s="60">
        <v>8</v>
      </c>
      <c r="T29" s="60">
        <v>29.39</v>
      </c>
      <c r="U29" s="60">
        <v>9.66</v>
      </c>
      <c r="V29" s="32">
        <f t="shared" si="5"/>
        <v>1025.18</v>
      </c>
      <c r="W29" s="76"/>
      <c r="X29" s="57"/>
      <c r="Y29" s="69"/>
    </row>
    <row r="30" s="1" customFormat="1" ht="60" customHeight="1" spans="1:25">
      <c r="A30" s="20">
        <v>17</v>
      </c>
      <c r="B30" s="16" t="s">
        <v>76</v>
      </c>
      <c r="C30" s="18" t="s">
        <v>77</v>
      </c>
      <c r="D30" s="17" t="s">
        <v>25</v>
      </c>
      <c r="E30" s="16" t="s">
        <v>26</v>
      </c>
      <c r="F30" s="18" t="s">
        <v>27</v>
      </c>
      <c r="G30" s="66">
        <v>2150</v>
      </c>
      <c r="H30" s="16">
        <v>0</v>
      </c>
      <c r="I30" s="21">
        <v>2150</v>
      </c>
      <c r="J30" s="20">
        <v>335.84</v>
      </c>
      <c r="K30" s="20">
        <v>83.96</v>
      </c>
      <c r="L30" s="20">
        <v>8</v>
      </c>
      <c r="M30" s="20">
        <v>12.59</v>
      </c>
      <c r="N30" s="20">
        <v>440.39</v>
      </c>
      <c r="O30" s="22">
        <f t="shared" si="1"/>
        <v>1709.61</v>
      </c>
      <c r="P30" s="22">
        <v>10750</v>
      </c>
      <c r="Q30" s="60">
        <v>671.68</v>
      </c>
      <c r="R30" s="60">
        <v>306.47</v>
      </c>
      <c r="S30" s="60">
        <v>8</v>
      </c>
      <c r="T30" s="60">
        <v>29.39</v>
      </c>
      <c r="U30" s="60">
        <v>9.66</v>
      </c>
      <c r="V30" s="32">
        <f t="shared" si="5"/>
        <v>1025.2</v>
      </c>
      <c r="W30" s="77">
        <v>5125.98</v>
      </c>
      <c r="X30" s="26">
        <f>P30+W30</f>
        <v>15875.98</v>
      </c>
      <c r="Y30" s="78"/>
    </row>
    <row r="31" s="1" customFormat="1" ht="60" customHeight="1" spans="1:25">
      <c r="A31" s="47"/>
      <c r="B31" s="16"/>
      <c r="C31" s="18" t="s">
        <v>78</v>
      </c>
      <c r="D31" s="17" t="s">
        <v>25</v>
      </c>
      <c r="E31" s="18" t="s">
        <v>58</v>
      </c>
      <c r="F31" s="50" t="s">
        <v>41</v>
      </c>
      <c r="G31" s="66">
        <v>2150</v>
      </c>
      <c r="H31" s="16">
        <v>0</v>
      </c>
      <c r="I31" s="21">
        <v>2150</v>
      </c>
      <c r="J31" s="20">
        <v>335.84</v>
      </c>
      <c r="K31" s="20">
        <v>83.96</v>
      </c>
      <c r="L31" s="20">
        <v>8</v>
      </c>
      <c r="M31" s="20">
        <v>12.59</v>
      </c>
      <c r="N31" s="20">
        <v>440.39</v>
      </c>
      <c r="O31" s="22">
        <f t="shared" si="1"/>
        <v>1709.61</v>
      </c>
      <c r="P31" s="40"/>
      <c r="Q31" s="60">
        <v>671.68</v>
      </c>
      <c r="R31" s="60">
        <v>306.47</v>
      </c>
      <c r="S31" s="60">
        <v>8</v>
      </c>
      <c r="T31" s="60">
        <v>29.39</v>
      </c>
      <c r="U31" s="60">
        <v>9.66</v>
      </c>
      <c r="V31" s="32">
        <f t="shared" si="5"/>
        <v>1025.2</v>
      </c>
      <c r="W31" s="79"/>
      <c r="X31" s="53"/>
      <c r="Y31" s="80"/>
    </row>
    <row r="32" s="1" customFormat="1" ht="60" customHeight="1" spans="1:25">
      <c r="A32" s="47"/>
      <c r="B32" s="16"/>
      <c r="C32" s="18" t="s">
        <v>79</v>
      </c>
      <c r="D32" s="17" t="s">
        <v>34</v>
      </c>
      <c r="E32" s="18" t="s">
        <v>58</v>
      </c>
      <c r="F32" s="50" t="s">
        <v>41</v>
      </c>
      <c r="G32" s="66">
        <v>2150</v>
      </c>
      <c r="H32" s="16">
        <v>0</v>
      </c>
      <c r="I32" s="21">
        <v>2150</v>
      </c>
      <c r="J32" s="20">
        <v>335.84</v>
      </c>
      <c r="K32" s="20">
        <v>83.96</v>
      </c>
      <c r="L32" s="20">
        <v>8</v>
      </c>
      <c r="M32" s="20">
        <v>12.59</v>
      </c>
      <c r="N32" s="20">
        <v>440.39</v>
      </c>
      <c r="O32" s="22">
        <f t="shared" si="1"/>
        <v>1709.61</v>
      </c>
      <c r="P32" s="40"/>
      <c r="Q32" s="60">
        <v>671.68</v>
      </c>
      <c r="R32" s="60">
        <v>306.47</v>
      </c>
      <c r="S32" s="60">
        <v>8</v>
      </c>
      <c r="T32" s="60">
        <v>29.39</v>
      </c>
      <c r="U32" s="60">
        <v>9.66</v>
      </c>
      <c r="V32" s="32">
        <f t="shared" si="5"/>
        <v>1025.2</v>
      </c>
      <c r="W32" s="79"/>
      <c r="X32" s="53"/>
      <c r="Y32" s="80"/>
    </row>
    <row r="33" s="1" customFormat="1" ht="60" customHeight="1" spans="1:25">
      <c r="A33" s="47"/>
      <c r="B33" s="16"/>
      <c r="C33" s="18" t="s">
        <v>80</v>
      </c>
      <c r="D33" s="17" t="s">
        <v>25</v>
      </c>
      <c r="E33" s="18" t="s">
        <v>58</v>
      </c>
      <c r="F33" s="50" t="s">
        <v>41</v>
      </c>
      <c r="G33" s="66">
        <v>2150</v>
      </c>
      <c r="H33" s="16">
        <v>0</v>
      </c>
      <c r="I33" s="21">
        <v>2150</v>
      </c>
      <c r="J33" s="20">
        <v>335.84</v>
      </c>
      <c r="K33" s="20">
        <v>83.96</v>
      </c>
      <c r="L33" s="20">
        <v>8</v>
      </c>
      <c r="M33" s="20">
        <v>12.59</v>
      </c>
      <c r="N33" s="20">
        <v>440.39</v>
      </c>
      <c r="O33" s="22">
        <f t="shared" si="1"/>
        <v>1709.61</v>
      </c>
      <c r="P33" s="40"/>
      <c r="Q33" s="60">
        <v>671.68</v>
      </c>
      <c r="R33" s="60">
        <v>306.46</v>
      </c>
      <c r="S33" s="60">
        <v>8</v>
      </c>
      <c r="T33" s="60">
        <v>29.39</v>
      </c>
      <c r="U33" s="60">
        <v>9.66</v>
      </c>
      <c r="V33" s="32">
        <f t="shared" si="5"/>
        <v>1025.19</v>
      </c>
      <c r="W33" s="79"/>
      <c r="X33" s="53"/>
      <c r="Y33" s="80"/>
    </row>
    <row r="34" s="1" customFormat="1" ht="60" customHeight="1" spans="1:25">
      <c r="A34" s="37"/>
      <c r="B34" s="16"/>
      <c r="C34" s="18" t="s">
        <v>81</v>
      </c>
      <c r="D34" s="50" t="s">
        <v>25</v>
      </c>
      <c r="E34" s="16" t="s">
        <v>26</v>
      </c>
      <c r="F34" s="50" t="s">
        <v>27</v>
      </c>
      <c r="G34" s="66">
        <v>2150</v>
      </c>
      <c r="H34" s="16">
        <v>0</v>
      </c>
      <c r="I34" s="21">
        <v>2150</v>
      </c>
      <c r="J34" s="16">
        <v>335.84</v>
      </c>
      <c r="K34" s="16">
        <v>83.96</v>
      </c>
      <c r="L34" s="16">
        <v>8</v>
      </c>
      <c r="M34" s="16">
        <v>12.59</v>
      </c>
      <c r="N34" s="16">
        <v>440.39</v>
      </c>
      <c r="O34" s="22">
        <f t="shared" si="1"/>
        <v>1709.61</v>
      </c>
      <c r="P34" s="42"/>
      <c r="Q34" s="60">
        <v>671.68</v>
      </c>
      <c r="R34" s="60">
        <v>306.46</v>
      </c>
      <c r="S34" s="60">
        <v>8</v>
      </c>
      <c r="T34" s="60">
        <v>29.39</v>
      </c>
      <c r="U34" s="60">
        <v>9.66</v>
      </c>
      <c r="V34" s="32">
        <f t="shared" si="5"/>
        <v>1025.19</v>
      </c>
      <c r="W34" s="81"/>
      <c r="X34" s="57"/>
      <c r="Y34" s="82"/>
    </row>
    <row r="35" s="1" customFormat="1" ht="60" customHeight="1" spans="1:25">
      <c r="A35" s="47">
        <v>18</v>
      </c>
      <c r="B35" s="83" t="s">
        <v>82</v>
      </c>
      <c r="C35" s="84" t="s">
        <v>83</v>
      </c>
      <c r="D35" s="84" t="s">
        <v>25</v>
      </c>
      <c r="E35" s="84" t="s">
        <v>58</v>
      </c>
      <c r="F35" s="84" t="s">
        <v>27</v>
      </c>
      <c r="G35" s="85">
        <v>2150</v>
      </c>
      <c r="H35" s="37">
        <v>0</v>
      </c>
      <c r="I35" s="21">
        <v>2150</v>
      </c>
      <c r="J35" s="47">
        <v>335.84</v>
      </c>
      <c r="K35" s="47">
        <v>83.96</v>
      </c>
      <c r="L35" s="47">
        <v>8</v>
      </c>
      <c r="M35" s="47">
        <v>12.59</v>
      </c>
      <c r="N35" s="47">
        <v>440.39</v>
      </c>
      <c r="O35" s="22">
        <f t="shared" si="1"/>
        <v>1709.61</v>
      </c>
      <c r="P35" s="40">
        <v>10750</v>
      </c>
      <c r="Q35" s="86">
        <v>671.68</v>
      </c>
      <c r="R35" s="86">
        <v>306.45</v>
      </c>
      <c r="S35" s="86">
        <v>8</v>
      </c>
      <c r="T35" s="86">
        <v>29.39</v>
      </c>
      <c r="U35" s="86">
        <v>9.66</v>
      </c>
      <c r="V35" s="87">
        <f t="shared" si="5"/>
        <v>1025.18</v>
      </c>
      <c r="W35" s="79">
        <v>5125.92</v>
      </c>
      <c r="X35" s="40">
        <f>P35+W35</f>
        <v>15875.92</v>
      </c>
      <c r="Y35" s="64"/>
    </row>
    <row r="36" s="1" customFormat="1" ht="60" customHeight="1" spans="1:25">
      <c r="A36" s="47"/>
      <c r="B36" s="88"/>
      <c r="C36" s="60" t="s">
        <v>84</v>
      </c>
      <c r="D36" s="60" t="s">
        <v>34</v>
      </c>
      <c r="E36" s="60" t="s">
        <v>26</v>
      </c>
      <c r="F36" s="60" t="s">
        <v>27</v>
      </c>
      <c r="G36" s="66">
        <v>2150</v>
      </c>
      <c r="H36" s="16">
        <v>0</v>
      </c>
      <c r="I36" s="21">
        <v>2150</v>
      </c>
      <c r="J36" s="20">
        <v>335.84</v>
      </c>
      <c r="K36" s="20">
        <v>83.96</v>
      </c>
      <c r="L36" s="20">
        <v>8</v>
      </c>
      <c r="M36" s="20">
        <v>12.59</v>
      </c>
      <c r="N36" s="20">
        <v>440.39</v>
      </c>
      <c r="O36" s="22">
        <f t="shared" si="1"/>
        <v>1709.61</v>
      </c>
      <c r="P36" s="40"/>
      <c r="Q36" s="60">
        <v>671.68</v>
      </c>
      <c r="R36" s="60">
        <v>306.46</v>
      </c>
      <c r="S36" s="60">
        <v>8</v>
      </c>
      <c r="T36" s="60">
        <v>29.39</v>
      </c>
      <c r="U36" s="60">
        <v>9.66</v>
      </c>
      <c r="V36" s="32">
        <f t="shared" si="5"/>
        <v>1025.19</v>
      </c>
      <c r="W36" s="79"/>
      <c r="X36" s="40"/>
      <c r="Y36" s="64"/>
    </row>
    <row r="37" s="1" customFormat="1" ht="60" customHeight="1" spans="1:25">
      <c r="A37" s="47"/>
      <c r="B37" s="88"/>
      <c r="C37" s="16" t="s">
        <v>85</v>
      </c>
      <c r="D37" s="16" t="s">
        <v>25</v>
      </c>
      <c r="E37" s="16" t="s">
        <v>26</v>
      </c>
      <c r="F37" s="16" t="s">
        <v>27</v>
      </c>
      <c r="G37" s="66">
        <v>2150</v>
      </c>
      <c r="H37" s="16">
        <v>0</v>
      </c>
      <c r="I37" s="21">
        <v>2150</v>
      </c>
      <c r="J37" s="20">
        <v>335.84</v>
      </c>
      <c r="K37" s="20">
        <v>83.96</v>
      </c>
      <c r="L37" s="20">
        <v>8</v>
      </c>
      <c r="M37" s="20">
        <v>12.59</v>
      </c>
      <c r="N37" s="20">
        <v>440.39</v>
      </c>
      <c r="O37" s="22">
        <f t="shared" si="1"/>
        <v>1709.61</v>
      </c>
      <c r="P37" s="40"/>
      <c r="Q37" s="60">
        <v>671.68</v>
      </c>
      <c r="R37" s="60">
        <v>306.45</v>
      </c>
      <c r="S37" s="60">
        <v>8</v>
      </c>
      <c r="T37" s="60">
        <v>29.39</v>
      </c>
      <c r="U37" s="60">
        <v>9.66</v>
      </c>
      <c r="V37" s="32">
        <f t="shared" si="5"/>
        <v>1025.18</v>
      </c>
      <c r="W37" s="79"/>
      <c r="X37" s="40"/>
      <c r="Y37" s="64"/>
    </row>
    <row r="38" s="1" customFormat="1" ht="60" customHeight="1" spans="1:25">
      <c r="A38" s="47"/>
      <c r="B38" s="88"/>
      <c r="C38" s="18" t="s">
        <v>86</v>
      </c>
      <c r="D38" s="18" t="s">
        <v>25</v>
      </c>
      <c r="E38" s="16" t="s">
        <v>26</v>
      </c>
      <c r="F38" s="16" t="s">
        <v>27</v>
      </c>
      <c r="G38" s="66">
        <v>2150</v>
      </c>
      <c r="H38" s="16">
        <v>0</v>
      </c>
      <c r="I38" s="21">
        <v>2150</v>
      </c>
      <c r="J38" s="20">
        <v>335.84</v>
      </c>
      <c r="K38" s="20">
        <v>83.96</v>
      </c>
      <c r="L38" s="20">
        <v>8</v>
      </c>
      <c r="M38" s="20">
        <v>12.59</v>
      </c>
      <c r="N38" s="20">
        <v>440.39</v>
      </c>
      <c r="O38" s="22">
        <f t="shared" si="1"/>
        <v>1709.61</v>
      </c>
      <c r="P38" s="40"/>
      <c r="Q38" s="60">
        <v>671.68</v>
      </c>
      <c r="R38" s="60">
        <v>306.46</v>
      </c>
      <c r="S38" s="60">
        <v>8</v>
      </c>
      <c r="T38" s="60">
        <v>29.39</v>
      </c>
      <c r="U38" s="60">
        <v>9.66</v>
      </c>
      <c r="V38" s="32">
        <f t="shared" si="5"/>
        <v>1025.19</v>
      </c>
      <c r="W38" s="79"/>
      <c r="X38" s="40"/>
      <c r="Y38" s="64"/>
    </row>
    <row r="39" s="1" customFormat="1" ht="60" customHeight="1" spans="1:25">
      <c r="A39" s="37"/>
      <c r="B39" s="88"/>
      <c r="C39" s="18" t="s">
        <v>87</v>
      </c>
      <c r="D39" s="18" t="s">
        <v>34</v>
      </c>
      <c r="E39" s="16" t="s">
        <v>31</v>
      </c>
      <c r="F39" s="16" t="s">
        <v>27</v>
      </c>
      <c r="G39" s="66">
        <v>2150</v>
      </c>
      <c r="H39" s="16">
        <v>0</v>
      </c>
      <c r="I39" s="21">
        <v>2150</v>
      </c>
      <c r="J39" s="20">
        <v>335.84</v>
      </c>
      <c r="K39" s="20">
        <v>83.96</v>
      </c>
      <c r="L39" s="20">
        <v>8</v>
      </c>
      <c r="M39" s="20">
        <v>12.59</v>
      </c>
      <c r="N39" s="20">
        <v>440.39</v>
      </c>
      <c r="O39" s="22">
        <f t="shared" si="1"/>
        <v>1709.61</v>
      </c>
      <c r="P39" s="42"/>
      <c r="Q39" s="60">
        <v>671.68</v>
      </c>
      <c r="R39" s="60">
        <v>306.45</v>
      </c>
      <c r="S39" s="60">
        <v>8</v>
      </c>
      <c r="T39" s="60">
        <v>29.39</v>
      </c>
      <c r="U39" s="60">
        <v>9.66</v>
      </c>
      <c r="V39" s="32">
        <f t="shared" si="5"/>
        <v>1025.18</v>
      </c>
      <c r="W39" s="81"/>
      <c r="X39" s="42"/>
      <c r="Y39" s="69"/>
    </row>
    <row r="40" s="1" customFormat="1" ht="60" customHeight="1" spans="1:25">
      <c r="A40" s="89" t="s">
        <v>21</v>
      </c>
      <c r="B40" s="90"/>
      <c r="C40" s="90"/>
      <c r="D40" s="90"/>
      <c r="E40" s="90"/>
      <c r="F40" s="91"/>
      <c r="G40" s="74">
        <f t="shared" ref="G40:X40" si="6">SUM(G5:G39)</f>
        <v>75250</v>
      </c>
      <c r="H40" s="75">
        <f t="shared" si="6"/>
        <v>1699.52</v>
      </c>
      <c r="I40" s="74">
        <f t="shared" si="6"/>
        <v>75250</v>
      </c>
      <c r="J40" s="92">
        <f t="shared" si="6"/>
        <v>11754.4</v>
      </c>
      <c r="K40" s="92">
        <f t="shared" si="6"/>
        <v>2938.6</v>
      </c>
      <c r="L40" s="92">
        <f t="shared" si="6"/>
        <v>280</v>
      </c>
      <c r="M40" s="92">
        <f t="shared" si="6"/>
        <v>440.65</v>
      </c>
      <c r="N40" s="92">
        <f t="shared" si="6"/>
        <v>15413.65</v>
      </c>
      <c r="O40" s="92">
        <f t="shared" si="6"/>
        <v>58136.83</v>
      </c>
      <c r="P40" s="92">
        <f t="shared" si="6"/>
        <v>73550.48</v>
      </c>
      <c r="Q40" s="92">
        <f t="shared" si="6"/>
        <v>23508.8</v>
      </c>
      <c r="R40" s="92">
        <f t="shared" si="6"/>
        <v>10725.89</v>
      </c>
      <c r="S40" s="92">
        <f t="shared" si="6"/>
        <v>280</v>
      </c>
      <c r="T40" s="92">
        <f t="shared" si="6"/>
        <v>1028.65</v>
      </c>
      <c r="U40" s="92">
        <f t="shared" si="6"/>
        <v>338.1</v>
      </c>
      <c r="V40" s="92">
        <f t="shared" si="6"/>
        <v>35881.44</v>
      </c>
      <c r="W40" s="75">
        <f t="shared" si="6"/>
        <v>35881.44</v>
      </c>
      <c r="X40" s="75">
        <f t="shared" si="6"/>
        <v>109431.92</v>
      </c>
      <c r="Y40" s="93"/>
    </row>
    <row r="44" s="1" customFormat="1" spans="1:25">
      <c r="E44" s="94"/>
    </row>
    <row r="45" s="1" customFormat="1" spans="1:25">
      <c r="E45" s="94"/>
    </row>
  </sheetData>
  <mergeCells count="66">
    <mergeCell ref="J3:N3"/>
    <mergeCell ref="Q3:V3"/>
    <mergeCell ref="A40:F40"/>
    <mergeCell ref="A3:A4"/>
    <mergeCell ref="A14:A15"/>
    <mergeCell ref="A16:A17"/>
    <mergeCell ref="A18:A20"/>
    <mergeCell ref="A21:A23"/>
    <mergeCell ref="A24:A26"/>
    <mergeCell ref="A27:A29"/>
    <mergeCell ref="A30:A34"/>
    <mergeCell ref="A35:A39"/>
    <mergeCell ref="B3:B4"/>
    <mergeCell ref="B14:B15"/>
    <mergeCell ref="B16:B17"/>
    <mergeCell ref="B18:B20"/>
    <mergeCell ref="B21:B23"/>
    <mergeCell ref="B24:B26"/>
    <mergeCell ref="B27:B29"/>
    <mergeCell ref="B30:B34"/>
    <mergeCell ref="B35:B39"/>
    <mergeCell ref="C3:C4"/>
    <mergeCell ref="D3:D4"/>
    <mergeCell ref="E3:E4"/>
    <mergeCell ref="F3:F4"/>
    <mergeCell ref="G3:G4"/>
    <mergeCell ref="H3:H4"/>
    <mergeCell ref="I3:I4"/>
    <mergeCell ref="O3:O4"/>
    <mergeCell ref="P3:P4"/>
    <mergeCell ref="P14:P15"/>
    <mergeCell ref="P16:P17"/>
    <mergeCell ref="P18:P20"/>
    <mergeCell ref="P21:P23"/>
    <mergeCell ref="P24:P26"/>
    <mergeCell ref="P27:P29"/>
    <mergeCell ref="P30:P34"/>
    <mergeCell ref="P35:P39"/>
    <mergeCell ref="W3:W4"/>
    <mergeCell ref="W14:W15"/>
    <mergeCell ref="W16:W17"/>
    <mergeCell ref="W18:W20"/>
    <mergeCell ref="W21:W23"/>
    <mergeCell ref="W24:W26"/>
    <mergeCell ref="W27:W29"/>
    <mergeCell ref="W30:W34"/>
    <mergeCell ref="W35:W39"/>
    <mergeCell ref="X3:X4"/>
    <mergeCell ref="X14:X15"/>
    <mergeCell ref="X16:X17"/>
    <mergeCell ref="X18:X20"/>
    <mergeCell ref="X21:X23"/>
    <mergeCell ref="X24:X26"/>
    <mergeCell ref="X27:X29"/>
    <mergeCell ref="X30:X34"/>
    <mergeCell ref="X35:X39"/>
    <mergeCell ref="Y3:Y4"/>
    <mergeCell ref="Y14:Y15"/>
    <mergeCell ref="Y16:Y17"/>
    <mergeCell ref="Y18:Y20"/>
    <mergeCell ref="Y21:Y23"/>
    <mergeCell ref="Y24:Y26"/>
    <mergeCell ref="Y27:Y29"/>
    <mergeCell ref="Y30:Y34"/>
    <mergeCell ref="Y35:Y39"/>
    <mergeCell ref="A1:Y2"/>
  </mergeCells>
  <printOptions horizontalCentered="1"/>
  <pageMargins left="0.251388888888889" right="0.251388888888889" top="0.751388888888889" bottom="0.751388888888889" header="0.298611111111111" footer="0.298611111111111"/>
  <pageSetup paperSize="9" scale="2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2026-03-25T07:08:00Z</dcterms:created>
  <dcterms:modified xsi:type="dcterms:W3CDTF">2026-07-08T02:09:32Z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7B7BBDE1A5B042CF8AED0B5BEA85C1AF_11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